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ttlind\Downloads\"/>
    </mc:Choice>
  </mc:AlternateContent>
  <xr:revisionPtr revIDLastSave="0" documentId="8_{2986C7CA-641C-4FD5-B99C-99A40E1B9A8A}" xr6:coauthVersionLast="47" xr6:coauthVersionMax="47" xr10:uidLastSave="{00000000-0000-0000-0000-000000000000}"/>
  <bookViews>
    <workbookView xWindow="-120" yWindow="-120" windowWidth="29040" windowHeight="15720" xr2:uid="{005A9F68-D742-4033-8E78-026A115F102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5" i="1" l="1"/>
  <c r="K25" i="1"/>
  <c r="N23" i="1"/>
  <c r="K23" i="1"/>
  <c r="E23" i="1"/>
  <c r="B23" i="1"/>
  <c r="L23" i="1" s="1"/>
  <c r="O22" i="1"/>
  <c r="L22" i="1"/>
  <c r="I22" i="1"/>
  <c r="H22" i="1"/>
  <c r="F22" i="1"/>
  <c r="C22" i="1"/>
  <c r="O21" i="1"/>
  <c r="L21" i="1"/>
  <c r="H21" i="1"/>
  <c r="I21" i="1" s="1"/>
  <c r="F21" i="1"/>
  <c r="C21" i="1"/>
  <c r="O20" i="1"/>
  <c r="L20" i="1"/>
  <c r="H20" i="1"/>
  <c r="I20" i="1" s="1"/>
  <c r="F20" i="1"/>
  <c r="C20" i="1"/>
  <c r="O19" i="1"/>
  <c r="L19" i="1"/>
  <c r="H19" i="1"/>
  <c r="I19" i="1" s="1"/>
  <c r="F19" i="1"/>
  <c r="C19" i="1"/>
  <c r="O18" i="1"/>
  <c r="L18" i="1"/>
  <c r="H18" i="1"/>
  <c r="I18" i="1" s="1"/>
  <c r="F18" i="1"/>
  <c r="C18" i="1"/>
  <c r="O17" i="1"/>
  <c r="L17" i="1"/>
  <c r="H17" i="1"/>
  <c r="I17" i="1" s="1"/>
  <c r="F17" i="1"/>
  <c r="C17" i="1"/>
  <c r="O16" i="1"/>
  <c r="L16" i="1"/>
  <c r="H16" i="1"/>
  <c r="I16" i="1" s="1"/>
  <c r="F16" i="1"/>
  <c r="C16" i="1"/>
  <c r="O15" i="1"/>
  <c r="L15" i="1"/>
  <c r="I15" i="1"/>
  <c r="H15" i="1"/>
  <c r="F15" i="1"/>
  <c r="C15" i="1"/>
  <c r="O14" i="1"/>
  <c r="L14" i="1"/>
  <c r="H14" i="1"/>
  <c r="I14" i="1" s="1"/>
  <c r="F14" i="1"/>
  <c r="C14" i="1"/>
  <c r="O13" i="1"/>
  <c r="L13" i="1"/>
  <c r="H13" i="1"/>
  <c r="I13" i="1" s="1"/>
  <c r="F13" i="1"/>
  <c r="C13" i="1"/>
  <c r="O12" i="1"/>
  <c r="L12" i="1"/>
  <c r="H12" i="1"/>
  <c r="I12" i="1" s="1"/>
  <c r="F12" i="1"/>
  <c r="C12" i="1"/>
  <c r="O11" i="1"/>
  <c r="L11" i="1"/>
  <c r="H11" i="1"/>
  <c r="H23" i="1" s="1"/>
  <c r="F11" i="1"/>
  <c r="C11" i="1"/>
  <c r="C23" i="1" s="1"/>
  <c r="O10" i="1"/>
  <c r="O23" i="1" s="1"/>
  <c r="L10" i="1"/>
  <c r="H10" i="1"/>
  <c r="I10" i="1" s="1"/>
  <c r="F10" i="1"/>
  <c r="F23" i="1" s="1"/>
  <c r="C10" i="1"/>
  <c r="N8" i="1"/>
  <c r="K8" i="1"/>
  <c r="L8" i="1" s="1"/>
  <c r="F8" i="1"/>
  <c r="E8" i="1"/>
  <c r="E25" i="1" s="1"/>
  <c r="C8" i="1"/>
  <c r="B8" i="1"/>
  <c r="B25" i="1" s="1"/>
  <c r="L7" i="1"/>
  <c r="H7" i="1"/>
  <c r="I7" i="1" s="1"/>
  <c r="F7" i="1"/>
  <c r="C7" i="1"/>
  <c r="O6" i="1"/>
  <c r="L6" i="1"/>
  <c r="H6" i="1"/>
  <c r="I6" i="1" s="1"/>
  <c r="F6" i="1"/>
  <c r="C6" i="1"/>
  <c r="O5" i="1"/>
  <c r="L5" i="1"/>
  <c r="H5" i="1"/>
  <c r="I5" i="1" s="1"/>
  <c r="F5" i="1"/>
  <c r="C5" i="1"/>
  <c r="O4" i="1"/>
  <c r="L4" i="1"/>
  <c r="I4" i="1"/>
  <c r="H4" i="1"/>
  <c r="F4" i="1"/>
  <c r="C4" i="1"/>
  <c r="O3" i="1"/>
  <c r="O8" i="1" s="1"/>
  <c r="L3" i="1"/>
  <c r="H3" i="1"/>
  <c r="I3" i="1" s="1"/>
  <c r="F3" i="1"/>
  <c r="C3" i="1"/>
  <c r="I23" i="1" l="1"/>
  <c r="C25" i="1"/>
  <c r="L25" i="1"/>
  <c r="H25" i="1"/>
  <c r="I8" i="1"/>
  <c r="H8" i="1"/>
  <c r="I11" i="1"/>
</calcChain>
</file>

<file path=xl/sharedStrings.xml><?xml version="1.0" encoding="utf-8"?>
<sst xmlns="http://schemas.openxmlformats.org/spreadsheetml/2006/main" count="33" uniqueCount="30">
  <si>
    <t>BUDGET 2026</t>
  </si>
  <si>
    <t>Resultaträkning</t>
  </si>
  <si>
    <t>Utfall 2024</t>
  </si>
  <si>
    <t>Kr per hushåll och månad</t>
  </si>
  <si>
    <t>Budget 2024</t>
  </si>
  <si>
    <t>Diff U24/B24</t>
  </si>
  <si>
    <t>Utfall 2023</t>
  </si>
  <si>
    <t>Diff 2024/23</t>
  </si>
  <si>
    <t>Budget 2025</t>
  </si>
  <si>
    <t>Månadsavgifter</t>
  </si>
  <si>
    <t>Avräkning vatten</t>
  </si>
  <si>
    <t>Uthyrning övernattningslgh.</t>
  </si>
  <si>
    <t>Elstöd</t>
  </si>
  <si>
    <t>Ränteintäkter</t>
  </si>
  <si>
    <t>Summa intäkter</t>
  </si>
  <si>
    <t>El (nät och handel)</t>
  </si>
  <si>
    <t>Vatten och avlopp</t>
  </si>
  <si>
    <t>Hushållsavfall</t>
  </si>
  <si>
    <t>Städdagar och övr utsmyckning</t>
  </si>
  <si>
    <t>Planerat underhåll enl Underhållsplanen</t>
  </si>
  <si>
    <t>Inköp brevlådor</t>
  </si>
  <si>
    <t>Programvaror</t>
  </si>
  <si>
    <t>Kontorsmaterial</t>
  </si>
  <si>
    <t>Försäkringar</t>
  </si>
  <si>
    <t>Hemsidan</t>
  </si>
  <si>
    <t>Bankkostnader</t>
  </si>
  <si>
    <t>Redovisningskostnader</t>
  </si>
  <si>
    <t>Ers. styrelsen inkl. soc.avg</t>
  </si>
  <si>
    <t>Summa kostnader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</si>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</sst>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wrapText="1"/>
    </xf>
    <xf numFmtId="0" fontId="1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wrapText="1"/>
    </xf>
    <xf numFmtId="0" fontId="1" fillId="3" borderId="4" xfId="0" applyFont="1" applyFill="1" applyBorder="1" applyAlignment="1">
      <alignment horizontal="right" vertical="center"/>
    </xf>
    <xf numFmtId="0" fontId="0" fillId="0" borderId="5" xfId="0" applyBorder="1"/>
    <xf numFmtId="3" fontId="0" fillId="0" borderId="6" xfId="0" applyNumberFormat="1" applyBorder="1"/>
    <xf numFmtId="3" fontId="3" fillId="0" borderId="7" xfId="0" applyNumberFormat="1" applyFont="1" applyBorder="1"/>
    <xf numFmtId="3" fontId="0" fillId="2" borderId="6" xfId="0" applyNumberFormat="1" applyFill="1" applyBorder="1"/>
    <xf numFmtId="3" fontId="3" fillId="2" borderId="7" xfId="0" applyNumberFormat="1" applyFont="1" applyFill="1" applyBorder="1"/>
    <xf numFmtId="3" fontId="0" fillId="3" borderId="8" xfId="0" applyNumberFormat="1" applyFill="1" applyBorder="1"/>
    <xf numFmtId="3" fontId="0" fillId="0" borderId="9" xfId="0" applyNumberFormat="1" applyBorder="1"/>
    <xf numFmtId="3" fontId="3" fillId="0" borderId="10" xfId="0" applyNumberFormat="1" applyFont="1" applyBorder="1"/>
    <xf numFmtId="3" fontId="0" fillId="2" borderId="9" xfId="0" applyNumberFormat="1" applyFill="1" applyBorder="1"/>
    <xf numFmtId="3" fontId="3" fillId="2" borderId="10" xfId="0" applyNumberFormat="1" applyFont="1" applyFill="1" applyBorder="1"/>
    <xf numFmtId="3" fontId="0" fillId="3" borderId="11" xfId="0" applyNumberFormat="1" applyFill="1" applyBorder="1"/>
    <xf numFmtId="0" fontId="2" fillId="0" borderId="5" xfId="0" applyFont="1" applyBorder="1"/>
    <xf numFmtId="3" fontId="2" fillId="0" borderId="6" xfId="0" applyNumberFormat="1" applyFont="1" applyBorder="1"/>
    <xf numFmtId="3" fontId="2" fillId="0" borderId="7" xfId="0" applyNumberFormat="1" applyFont="1" applyBorder="1"/>
    <xf numFmtId="3" fontId="2" fillId="2" borderId="6" xfId="0" applyNumberFormat="1" applyFont="1" applyFill="1" applyBorder="1"/>
    <xf numFmtId="3" fontId="2" fillId="2" borderId="7" xfId="0" applyNumberFormat="1" applyFont="1" applyFill="1" applyBorder="1"/>
    <xf numFmtId="3" fontId="2" fillId="3" borderId="8" xfId="0" applyNumberFormat="1" applyFont="1" applyFill="1" applyBorder="1"/>
    <xf numFmtId="0" fontId="1" fillId="0" borderId="12" xfId="0" applyFont="1" applyBorder="1"/>
    <xf numFmtId="3" fontId="1" fillId="0" borderId="13" xfId="0" applyNumberFormat="1" applyFont="1" applyBorder="1"/>
    <xf numFmtId="3" fontId="3" fillId="0" borderId="14" xfId="0" applyNumberFormat="1" applyFont="1" applyBorder="1"/>
    <xf numFmtId="0" fontId="0" fillId="0" borderId="14" xfId="0" applyBorder="1"/>
    <xf numFmtId="3" fontId="1" fillId="2" borderId="13" xfId="0" applyNumberFormat="1" applyFont="1" applyFill="1" applyBorder="1"/>
    <xf numFmtId="0" fontId="0" fillId="2" borderId="14" xfId="0" applyFill="1" applyBorder="1"/>
    <xf numFmtId="3" fontId="1" fillId="3" borderId="15" xfId="0" applyNumberFormat="1" applyFont="1" applyFill="1" applyBorder="1"/>
    <xf numFmtId="3" fontId="1" fillId="4" borderId="1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B65D-84AD-4309-BB97-3E0FCF435B61}">
  <dimension ref="A1:O25"/>
  <sheetViews>
    <sheetView showGridLines="0" tabSelected="1" workbookViewId="0">
      <selection activeCell="N25" sqref="N25"/>
    </sheetView>
  </sheetViews>
  <sheetFormatPr defaultRowHeight="15" x14ac:dyDescent="0.25"/>
  <cols>
    <col min="1" max="1" width="37.7109375" bestFit="1" customWidth="1"/>
    <col min="2" max="2" width="10.28515625" bestFit="1" customWidth="1"/>
    <col min="3" max="3" width="8.42578125" bestFit="1" customWidth="1"/>
    <col min="5" max="5" width="11.7109375" bestFit="1" customWidth="1"/>
    <col min="6" max="6" width="8.42578125" bestFit="1" customWidth="1"/>
    <col min="8" max="8" width="12" bestFit="1" customWidth="1"/>
    <col min="9" max="9" width="8.42578125" bestFit="1" customWidth="1"/>
    <col min="11" max="11" width="10.28515625" bestFit="1" customWidth="1"/>
    <col min="12" max="12" width="11.5703125" bestFit="1" customWidth="1"/>
    <col min="14" max="14" width="11.7109375" bestFit="1" customWidth="1"/>
    <col min="15" max="15" width="8.42578125" bestFit="1" customWidth="1"/>
  </cols>
  <sheetData>
    <row r="1" spans="1:15" ht="15.75" thickBot="1" x14ac:dyDescent="0.3">
      <c r="A1" s="1" t="s">
        <v>0</v>
      </c>
    </row>
    <row r="2" spans="1:15" ht="60" x14ac:dyDescent="0.25">
      <c r="A2" s="2" t="s">
        <v>1</v>
      </c>
      <c r="B2" s="3" t="s">
        <v>2</v>
      </c>
      <c r="C2" s="4" t="s">
        <v>3</v>
      </c>
      <c r="E2" s="3" t="s">
        <v>4</v>
      </c>
      <c r="F2" s="4" t="s">
        <v>3</v>
      </c>
      <c r="H2" s="5" t="s">
        <v>5</v>
      </c>
      <c r="I2" s="6" t="s">
        <v>3</v>
      </c>
      <c r="K2" s="7" t="s">
        <v>6</v>
      </c>
      <c r="L2" s="7" t="s">
        <v>7</v>
      </c>
      <c r="N2" s="3" t="s">
        <v>8</v>
      </c>
      <c r="O2" s="4" t="s">
        <v>3</v>
      </c>
    </row>
    <row r="3" spans="1:15" x14ac:dyDescent="0.25">
      <c r="A3" s="8" t="s">
        <v>9</v>
      </c>
      <c r="B3" s="9">
        <v>300000</v>
      </c>
      <c r="C3" s="10">
        <f>B3/12/25</f>
        <v>1000</v>
      </c>
      <c r="E3" s="9">
        <v>300000</v>
      </c>
      <c r="F3" s="10">
        <f>E3/12/25</f>
        <v>1000</v>
      </c>
      <c r="H3" s="11">
        <f>B3-E3</f>
        <v>0</v>
      </c>
      <c r="I3" s="12">
        <f>H3/12/25</f>
        <v>0</v>
      </c>
      <c r="K3" s="13">
        <v>285000</v>
      </c>
      <c r="L3" s="13">
        <f>B3-K3</f>
        <v>15000</v>
      </c>
      <c r="N3" s="9">
        <v>300000</v>
      </c>
      <c r="O3" s="10">
        <f>N3/12/25</f>
        <v>1000</v>
      </c>
    </row>
    <row r="4" spans="1:15" x14ac:dyDescent="0.25">
      <c r="A4" s="8" t="s">
        <v>10</v>
      </c>
      <c r="B4" s="9"/>
      <c r="C4" s="10">
        <f t="shared" ref="C4:C7" si="0">B4/12/25</f>
        <v>0</v>
      </c>
      <c r="E4" s="9"/>
      <c r="F4" s="10">
        <f t="shared" ref="F4:F7" si="1">E4/12/25</f>
        <v>0</v>
      </c>
      <c r="H4" s="11">
        <f t="shared" ref="H4:H7" si="2">B4-E4</f>
        <v>0</v>
      </c>
      <c r="I4" s="12">
        <f t="shared" ref="I4:I7" si="3">H4/12/25</f>
        <v>0</v>
      </c>
      <c r="K4" s="13"/>
      <c r="L4" s="13">
        <f t="shared" ref="L4:L25" si="4">B4-K4</f>
        <v>0</v>
      </c>
      <c r="N4" s="9"/>
      <c r="O4" s="10">
        <f t="shared" ref="O4:O6" si="5">N4/12/25</f>
        <v>0</v>
      </c>
    </row>
    <row r="5" spans="1:15" x14ac:dyDescent="0.25">
      <c r="A5" s="8" t="s">
        <v>11</v>
      </c>
      <c r="B5" s="9">
        <v>13750</v>
      </c>
      <c r="C5" s="10">
        <f t="shared" si="0"/>
        <v>45.833333333333329</v>
      </c>
      <c r="E5" s="9">
        <v>7000</v>
      </c>
      <c r="F5" s="10">
        <f t="shared" si="1"/>
        <v>23.333333333333336</v>
      </c>
      <c r="H5" s="11">
        <f t="shared" si="2"/>
        <v>6750</v>
      </c>
      <c r="I5" s="12">
        <f t="shared" si="3"/>
        <v>22.5</v>
      </c>
      <c r="K5" s="13">
        <v>6500</v>
      </c>
      <c r="L5" s="13">
        <f t="shared" si="4"/>
        <v>7250</v>
      </c>
      <c r="N5" s="9">
        <v>15000</v>
      </c>
      <c r="O5" s="10">
        <f t="shared" si="5"/>
        <v>50</v>
      </c>
    </row>
    <row r="6" spans="1:15" x14ac:dyDescent="0.25">
      <c r="A6" s="8" t="s">
        <v>12</v>
      </c>
      <c r="B6" s="9">
        <v>0</v>
      </c>
      <c r="C6" s="10">
        <f t="shared" si="0"/>
        <v>0</v>
      </c>
      <c r="E6" s="9">
        <v>0</v>
      </c>
      <c r="F6" s="10">
        <f t="shared" si="1"/>
        <v>0</v>
      </c>
      <c r="H6" s="11">
        <f t="shared" si="2"/>
        <v>0</v>
      </c>
      <c r="I6" s="12">
        <f t="shared" si="3"/>
        <v>0</v>
      </c>
      <c r="K6" s="13">
        <v>12869</v>
      </c>
      <c r="L6" s="13">
        <f t="shared" si="4"/>
        <v>-12869</v>
      </c>
      <c r="N6" s="9">
        <v>0</v>
      </c>
      <c r="O6" s="10">
        <f t="shared" si="5"/>
        <v>0</v>
      </c>
    </row>
    <row r="7" spans="1:15" x14ac:dyDescent="0.25">
      <c r="A7" s="8" t="s">
        <v>13</v>
      </c>
      <c r="B7" s="14">
        <v>188</v>
      </c>
      <c r="C7" s="15">
        <f t="shared" si="0"/>
        <v>0.62666666666666659</v>
      </c>
      <c r="E7" s="14">
        <v>0</v>
      </c>
      <c r="F7" s="15">
        <f t="shared" si="1"/>
        <v>0</v>
      </c>
      <c r="H7" s="16">
        <f t="shared" si="2"/>
        <v>188</v>
      </c>
      <c r="I7" s="17">
        <f t="shared" si="3"/>
        <v>0.62666666666666659</v>
      </c>
      <c r="K7" s="18">
        <v>144</v>
      </c>
      <c r="L7" s="18">
        <f t="shared" si="4"/>
        <v>44</v>
      </c>
      <c r="N7" s="14">
        <v>0</v>
      </c>
      <c r="O7" s="15"/>
    </row>
    <row r="8" spans="1:15" x14ac:dyDescent="0.25">
      <c r="A8" s="19" t="s">
        <v>14</v>
      </c>
      <c r="B8" s="20">
        <f>SUM(B3:B7)</f>
        <v>313938</v>
      </c>
      <c r="C8" s="21">
        <f>SUM(C3:C7)</f>
        <v>1046.46</v>
      </c>
      <c r="E8" s="20">
        <f>SUM(E3:E7)</f>
        <v>307000</v>
      </c>
      <c r="F8" s="21">
        <f>SUM(F3:F7)</f>
        <v>1023.3333333333334</v>
      </c>
      <c r="H8" s="22">
        <f>SUM(H3:H7)</f>
        <v>6938</v>
      </c>
      <c r="I8" s="23">
        <f>SUM(I3:I7)</f>
        <v>23.126666666666665</v>
      </c>
      <c r="K8" s="24">
        <f>SUM(K3:K7)</f>
        <v>304513</v>
      </c>
      <c r="L8" s="24">
        <f t="shared" si="4"/>
        <v>9425</v>
      </c>
      <c r="N8" s="20">
        <f>SUM(N3:N7)</f>
        <v>315000</v>
      </c>
      <c r="O8" s="21">
        <f>SUM(O3:O7)</f>
        <v>1050</v>
      </c>
    </row>
    <row r="9" spans="1:15" x14ac:dyDescent="0.25">
      <c r="A9" s="8"/>
      <c r="B9" s="9"/>
      <c r="C9" s="10"/>
      <c r="E9" s="9"/>
      <c r="F9" s="10"/>
      <c r="H9" s="11"/>
      <c r="I9" s="12"/>
      <c r="K9" s="13"/>
      <c r="L9" s="13"/>
      <c r="N9" s="9"/>
      <c r="O9" s="10"/>
    </row>
    <row r="10" spans="1:15" x14ac:dyDescent="0.25">
      <c r="A10" s="8" t="s">
        <v>15</v>
      </c>
      <c r="B10" s="9">
        <v>-32741</v>
      </c>
      <c r="C10" s="10">
        <f>B10/12/25</f>
        <v>-109.13666666666666</v>
      </c>
      <c r="E10" s="9">
        <v>-38000</v>
      </c>
      <c r="F10" s="10">
        <f>E10/12/25</f>
        <v>-126.66666666666666</v>
      </c>
      <c r="H10" s="11">
        <f>B10-E10</f>
        <v>5259</v>
      </c>
      <c r="I10" s="12">
        <f>H10/12/25</f>
        <v>17.53</v>
      </c>
      <c r="K10" s="13">
        <v>-36623</v>
      </c>
      <c r="L10" s="13">
        <f t="shared" si="4"/>
        <v>3882</v>
      </c>
      <c r="N10" s="9">
        <v>-30000</v>
      </c>
      <c r="O10" s="10">
        <f>N10/12/25</f>
        <v>-100</v>
      </c>
    </row>
    <row r="11" spans="1:15" x14ac:dyDescent="0.25">
      <c r="A11" s="8" t="s">
        <v>16</v>
      </c>
      <c r="B11" s="9">
        <v>-48873</v>
      </c>
      <c r="C11" s="10">
        <f>B11/12/25</f>
        <v>-162.91</v>
      </c>
      <c r="E11" s="9">
        <v>-59000</v>
      </c>
      <c r="F11" s="10">
        <f>E11/12/25</f>
        <v>-196.66666666666669</v>
      </c>
      <c r="H11" s="11">
        <f t="shared" ref="H11:H22" si="6">B11-E11</f>
        <v>10127</v>
      </c>
      <c r="I11" s="12">
        <f>H11/12/25</f>
        <v>33.756666666666668</v>
      </c>
      <c r="K11" s="13">
        <v>-53495</v>
      </c>
      <c r="L11" s="13">
        <f t="shared" si="4"/>
        <v>4622</v>
      </c>
      <c r="N11" s="9">
        <v>-53000</v>
      </c>
      <c r="O11" s="10">
        <f>N11/12/25</f>
        <v>-176.66666666666669</v>
      </c>
    </row>
    <row r="12" spans="1:15" x14ac:dyDescent="0.25">
      <c r="A12" s="8" t="s">
        <v>17</v>
      </c>
      <c r="B12" s="9">
        <v>-49552</v>
      </c>
      <c r="C12" s="10">
        <f t="shared" ref="C12:C22" si="7">B12/12/25</f>
        <v>-165.17333333333332</v>
      </c>
      <c r="E12" s="9">
        <v>-64000</v>
      </c>
      <c r="F12" s="10">
        <f t="shared" ref="F12:F22" si="8">E12/12/25</f>
        <v>-213.33333333333331</v>
      </c>
      <c r="H12" s="11">
        <f t="shared" si="6"/>
        <v>14448</v>
      </c>
      <c r="I12" s="12">
        <f t="shared" ref="I12:I22" si="9">H12/12/25</f>
        <v>48.16</v>
      </c>
      <c r="K12" s="13">
        <v>-57359</v>
      </c>
      <c r="L12" s="13">
        <f t="shared" si="4"/>
        <v>7807</v>
      </c>
      <c r="N12" s="9">
        <v>-50000</v>
      </c>
      <c r="O12" s="10">
        <f t="shared" ref="O12:O22" si="10">N12/12/25</f>
        <v>-166.66666666666669</v>
      </c>
    </row>
    <row r="13" spans="1:15" x14ac:dyDescent="0.25">
      <c r="A13" s="8" t="s">
        <v>18</v>
      </c>
      <c r="B13" s="9">
        <v>-33497</v>
      </c>
      <c r="C13" s="10">
        <f t="shared" si="7"/>
        <v>-111.65666666666667</v>
      </c>
      <c r="E13" s="9">
        <v>-30000</v>
      </c>
      <c r="F13" s="10">
        <f t="shared" si="8"/>
        <v>-100</v>
      </c>
      <c r="H13" s="11">
        <f t="shared" si="6"/>
        <v>-3497</v>
      </c>
      <c r="I13" s="12">
        <f t="shared" si="9"/>
        <v>-11.656666666666668</v>
      </c>
      <c r="K13" s="13">
        <v>-27273</v>
      </c>
      <c r="L13" s="13">
        <f t="shared" si="4"/>
        <v>-6224</v>
      </c>
      <c r="N13" s="9">
        <v>-30000</v>
      </c>
      <c r="O13" s="10">
        <f t="shared" si="10"/>
        <v>-100</v>
      </c>
    </row>
    <row r="14" spans="1:15" x14ac:dyDescent="0.25">
      <c r="A14" s="8" t="s">
        <v>19</v>
      </c>
      <c r="B14" s="9">
        <v>-16300</v>
      </c>
      <c r="C14" s="10">
        <f t="shared" si="7"/>
        <v>-54.333333333333329</v>
      </c>
      <c r="E14" s="9">
        <v>-55000</v>
      </c>
      <c r="F14" s="10">
        <f t="shared" si="8"/>
        <v>-183.33333333333331</v>
      </c>
      <c r="H14" s="11">
        <f t="shared" si="6"/>
        <v>38700</v>
      </c>
      <c r="I14" s="12">
        <f t="shared" si="9"/>
        <v>129</v>
      </c>
      <c r="K14" s="13">
        <v>0</v>
      </c>
      <c r="L14" s="13">
        <f t="shared" si="4"/>
        <v>-16300</v>
      </c>
      <c r="N14" s="9">
        <v>-55000</v>
      </c>
      <c r="O14" s="10">
        <f t="shared" si="10"/>
        <v>-183.33333333333331</v>
      </c>
    </row>
    <row r="15" spans="1:15" x14ac:dyDescent="0.25">
      <c r="A15" s="8" t="s">
        <v>20</v>
      </c>
      <c r="B15" s="9">
        <v>0</v>
      </c>
      <c r="C15" s="10">
        <f t="shared" si="7"/>
        <v>0</v>
      </c>
      <c r="E15" s="9">
        <v>0</v>
      </c>
      <c r="F15" s="10">
        <f t="shared" si="8"/>
        <v>0</v>
      </c>
      <c r="H15" s="11">
        <f t="shared" si="6"/>
        <v>0</v>
      </c>
      <c r="I15" s="12">
        <f t="shared" si="9"/>
        <v>0</v>
      </c>
      <c r="K15" s="13">
        <v>0</v>
      </c>
      <c r="L15" s="13">
        <f t="shared" si="4"/>
        <v>0</v>
      </c>
      <c r="N15" s="9">
        <v>0</v>
      </c>
      <c r="O15" s="10">
        <f t="shared" si="10"/>
        <v>0</v>
      </c>
    </row>
    <row r="16" spans="1:15" x14ac:dyDescent="0.25">
      <c r="A16" s="8" t="s">
        <v>21</v>
      </c>
      <c r="B16" s="9">
        <v>-1935</v>
      </c>
      <c r="C16" s="10">
        <f t="shared" si="7"/>
        <v>-6.45</v>
      </c>
      <c r="E16" s="9">
        <v>-2000</v>
      </c>
      <c r="F16" s="10">
        <f t="shared" si="8"/>
        <v>-6.6666666666666661</v>
      </c>
      <c r="H16" s="11">
        <f t="shared" si="6"/>
        <v>65</v>
      </c>
      <c r="I16" s="12">
        <f t="shared" si="9"/>
        <v>0.21666666666666667</v>
      </c>
      <c r="K16" s="13">
        <v>-1935</v>
      </c>
      <c r="L16" s="13">
        <f t="shared" si="4"/>
        <v>0</v>
      </c>
      <c r="N16" s="9">
        <v>-2000</v>
      </c>
      <c r="O16" s="10">
        <f t="shared" si="10"/>
        <v>-6.6666666666666661</v>
      </c>
    </row>
    <row r="17" spans="1:15" x14ac:dyDescent="0.25">
      <c r="A17" s="8" t="s">
        <v>22</v>
      </c>
      <c r="B17" s="9">
        <v>-1585</v>
      </c>
      <c r="C17" s="10">
        <f t="shared" si="7"/>
        <v>-5.2833333333333341</v>
      </c>
      <c r="E17" s="9">
        <v>-1000</v>
      </c>
      <c r="F17" s="10">
        <f t="shared" si="8"/>
        <v>-3.333333333333333</v>
      </c>
      <c r="H17" s="11">
        <f t="shared" si="6"/>
        <v>-585</v>
      </c>
      <c r="I17" s="12">
        <f t="shared" si="9"/>
        <v>-1.95</v>
      </c>
      <c r="K17" s="13">
        <v>-998</v>
      </c>
      <c r="L17" s="13">
        <f t="shared" si="4"/>
        <v>-587</v>
      </c>
      <c r="N17" s="9">
        <v>-2000</v>
      </c>
      <c r="O17" s="10">
        <f t="shared" si="10"/>
        <v>-6.6666666666666661</v>
      </c>
    </row>
    <row r="18" spans="1:15" x14ac:dyDescent="0.25">
      <c r="A18" s="8" t="s">
        <v>23</v>
      </c>
      <c r="B18" s="9">
        <v>-4082</v>
      </c>
      <c r="C18" s="10">
        <f t="shared" si="7"/>
        <v>-13.606666666666667</v>
      </c>
      <c r="E18" s="9">
        <v>-4000</v>
      </c>
      <c r="F18" s="10">
        <f t="shared" si="8"/>
        <v>-13.333333333333332</v>
      </c>
      <c r="H18" s="11">
        <f t="shared" si="6"/>
        <v>-82</v>
      </c>
      <c r="I18" s="12">
        <f t="shared" si="9"/>
        <v>-0.27333333333333332</v>
      </c>
      <c r="K18" s="13">
        <v>-3327</v>
      </c>
      <c r="L18" s="13">
        <f t="shared" si="4"/>
        <v>-755</v>
      </c>
      <c r="N18" s="9">
        <v>-4000</v>
      </c>
      <c r="O18" s="10">
        <f t="shared" si="10"/>
        <v>-13.333333333333332</v>
      </c>
    </row>
    <row r="19" spans="1:15" x14ac:dyDescent="0.25">
      <c r="A19" s="8" t="s">
        <v>24</v>
      </c>
      <c r="B19" s="9">
        <v>-3016</v>
      </c>
      <c r="C19" s="10">
        <f t="shared" si="7"/>
        <v>-10.053333333333335</v>
      </c>
      <c r="E19" s="9">
        <v>-3000</v>
      </c>
      <c r="F19" s="10">
        <f t="shared" si="8"/>
        <v>-10</v>
      </c>
      <c r="H19" s="11">
        <f t="shared" si="6"/>
        <v>-16</v>
      </c>
      <c r="I19" s="12">
        <f t="shared" si="9"/>
        <v>-5.333333333333333E-2</v>
      </c>
      <c r="K19" s="13">
        <v>-3043</v>
      </c>
      <c r="L19" s="13">
        <f t="shared" si="4"/>
        <v>27</v>
      </c>
      <c r="N19" s="9">
        <v>-3000</v>
      </c>
      <c r="O19" s="10">
        <f t="shared" si="10"/>
        <v>-10</v>
      </c>
    </row>
    <row r="20" spans="1:15" x14ac:dyDescent="0.25">
      <c r="A20" s="8" t="s">
        <v>25</v>
      </c>
      <c r="B20" s="9">
        <v>-1797</v>
      </c>
      <c r="C20" s="10">
        <f t="shared" si="7"/>
        <v>-5.99</v>
      </c>
      <c r="E20" s="9">
        <v>-2000</v>
      </c>
      <c r="F20" s="10">
        <f t="shared" si="8"/>
        <v>-6.6666666666666661</v>
      </c>
      <c r="H20" s="11">
        <f t="shared" si="6"/>
        <v>203</v>
      </c>
      <c r="I20" s="12">
        <f t="shared" si="9"/>
        <v>0.67666666666666675</v>
      </c>
      <c r="K20" s="13">
        <v>-1311</v>
      </c>
      <c r="L20" s="13">
        <f t="shared" si="4"/>
        <v>-486</v>
      </c>
      <c r="N20" s="9">
        <v>-2000</v>
      </c>
      <c r="O20" s="10">
        <f t="shared" si="10"/>
        <v>-6.6666666666666661</v>
      </c>
    </row>
    <row r="21" spans="1:15" x14ac:dyDescent="0.25">
      <c r="A21" s="8" t="s">
        <v>26</v>
      </c>
      <c r="B21" s="9">
        <v>-20000</v>
      </c>
      <c r="C21" s="10">
        <f t="shared" si="7"/>
        <v>-66.666666666666671</v>
      </c>
      <c r="E21" s="9">
        <v>-20000</v>
      </c>
      <c r="F21" s="10">
        <f t="shared" si="8"/>
        <v>-66.666666666666671</v>
      </c>
      <c r="H21" s="11">
        <f t="shared" si="6"/>
        <v>0</v>
      </c>
      <c r="I21" s="12">
        <f t="shared" si="9"/>
        <v>0</v>
      </c>
      <c r="K21" s="13">
        <v>-35500</v>
      </c>
      <c r="L21" s="13">
        <f t="shared" si="4"/>
        <v>15500</v>
      </c>
      <c r="N21" s="9">
        <v>-20000</v>
      </c>
      <c r="O21" s="10">
        <f t="shared" si="10"/>
        <v>-66.666666666666671</v>
      </c>
    </row>
    <row r="22" spans="1:15" x14ac:dyDescent="0.25">
      <c r="A22" s="8" t="s">
        <v>27</v>
      </c>
      <c r="B22" s="14">
        <v>-18000</v>
      </c>
      <c r="C22" s="15">
        <f t="shared" si="7"/>
        <v>-60</v>
      </c>
      <c r="E22" s="14">
        <v>-18000</v>
      </c>
      <c r="F22" s="15">
        <f t="shared" si="8"/>
        <v>-60</v>
      </c>
      <c r="H22" s="16">
        <f t="shared" si="6"/>
        <v>0</v>
      </c>
      <c r="I22" s="17">
        <f t="shared" si="9"/>
        <v>0</v>
      </c>
      <c r="K22" s="18">
        <v>-38327</v>
      </c>
      <c r="L22" s="18">
        <f t="shared" si="4"/>
        <v>20327</v>
      </c>
      <c r="N22" s="14">
        <v>-18000</v>
      </c>
      <c r="O22" s="15">
        <f t="shared" si="10"/>
        <v>-60</v>
      </c>
    </row>
    <row r="23" spans="1:15" x14ac:dyDescent="0.25">
      <c r="A23" s="19" t="s">
        <v>28</v>
      </c>
      <c r="B23" s="20">
        <f>SUM(B10:B22)</f>
        <v>-231378</v>
      </c>
      <c r="C23" s="21">
        <f>SUM(C10:C22)</f>
        <v>-771.25999999999988</v>
      </c>
      <c r="E23" s="20">
        <f>SUM(E10:E22)</f>
        <v>-296000</v>
      </c>
      <c r="F23" s="21">
        <f>SUM(F10:F22)</f>
        <v>-986.66666666666663</v>
      </c>
      <c r="H23" s="22">
        <f>SUM(H10:H22)</f>
        <v>64622</v>
      </c>
      <c r="I23" s="23">
        <f>SUM(I10:I22)</f>
        <v>215.40666666666667</v>
      </c>
      <c r="K23" s="24">
        <f>SUM(K10:K22)</f>
        <v>-259191</v>
      </c>
      <c r="L23" s="24">
        <f t="shared" si="4"/>
        <v>27813</v>
      </c>
      <c r="N23" s="20">
        <f>SUM(N10:N22)</f>
        <v>-269000</v>
      </c>
      <c r="O23" s="21">
        <f>SUM(O10:O22)</f>
        <v>-896.66666666666663</v>
      </c>
    </row>
    <row r="24" spans="1:15" x14ac:dyDescent="0.25">
      <c r="A24" s="8"/>
      <c r="B24" s="9"/>
      <c r="C24" s="10"/>
      <c r="E24" s="9"/>
      <c r="F24" s="10"/>
      <c r="H24" s="11"/>
      <c r="I24" s="12"/>
      <c r="K24" s="13"/>
      <c r="L24" s="13"/>
      <c r="N24" s="9"/>
      <c r="O24" s="10"/>
    </row>
    <row r="25" spans="1:15" ht="15.75" thickBot="1" x14ac:dyDescent="0.3">
      <c r="A25" s="25" t="s">
        <v>29</v>
      </c>
      <c r="B25" s="26">
        <f>B8+B23</f>
        <v>82560</v>
      </c>
      <c r="C25" s="27">
        <f>B25/12/25</f>
        <v>275.2</v>
      </c>
      <c r="E25" s="26">
        <f>E8+E23</f>
        <v>11000</v>
      </c>
      <c r="F25" s="28"/>
      <c r="H25" s="29">
        <f>B25-E25</f>
        <v>71560</v>
      </c>
      <c r="I25" s="30"/>
      <c r="K25" s="31">
        <f>K8+K23</f>
        <v>45322</v>
      </c>
      <c r="L25" s="31">
        <f t="shared" si="4"/>
        <v>37238</v>
      </c>
      <c r="N25" s="32">
        <f>N8+N23</f>
        <v>46000</v>
      </c>
      <c r="O25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Atria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Lind, Mattias</dc:creator>
  <cp:lastModifiedBy>Lind, Mattias</cp:lastModifiedBy>
  <dcterms:created xsi:type="dcterms:W3CDTF">2025-04-10T13:51:51Z</dcterms:created>
  <dcterms:modified xsi:type="dcterms:W3CDTF">2025-04-10T13:52:36Z</dcterms:modified>
</cp:coreProperties>
</file>